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600" yWindow="450" windowWidth="15600" windowHeight="11760" tabRatio="500"/>
  </bookViews>
  <sheets>
    <sheet name="Sales Pipeline" sheetId="5" r:id="rId1"/>
  </sheets>
  <externalReferences>
    <externalReference r:id="rId2"/>
  </externalReferences>
  <definedNames>
    <definedName name="_xlnm.Print_Area" localSheetId="0">'Sales Pipeline'!$A$2:$M$44</definedName>
    <definedName name="Type">'[1]Maintenance Work Order'!#REF!</definedName>
    <definedName name="valHighlight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5"/>
  <c r="H35"/>
  <c r="H36"/>
  <c r="H37"/>
  <c r="H38"/>
  <c r="H39"/>
  <c r="F40"/>
  <c r="H24"/>
  <c r="H25"/>
  <c r="H26"/>
  <c r="H27"/>
  <c r="H28"/>
  <c r="H29"/>
  <c r="F30"/>
  <c r="H14"/>
  <c r="H15"/>
  <c r="H16"/>
  <c r="H17"/>
  <c r="H18"/>
  <c r="H19"/>
  <c r="F20"/>
  <c r="H4"/>
  <c r="H5"/>
  <c r="H6"/>
  <c r="H7"/>
  <c r="H8"/>
  <c r="H9"/>
  <c r="F10"/>
  <c r="F42" l="1"/>
  <c r="H10"/>
  <c r="H40"/>
  <c r="H30"/>
  <c r="H20"/>
  <c r="H42" l="1"/>
</calcChain>
</file>

<file path=xl/sharedStrings.xml><?xml version="1.0" encoding="utf-8"?>
<sst xmlns="http://schemas.openxmlformats.org/spreadsheetml/2006/main" count="61" uniqueCount="21">
  <si>
    <t>CONTACT NAME</t>
  </si>
  <si>
    <t>COMPANY NAME</t>
  </si>
  <si>
    <t>LEAD</t>
  </si>
  <si>
    <t>SALES REP</t>
  </si>
  <si>
    <t>FINANCE</t>
  </si>
  <si>
    <t>ACTION</t>
  </si>
  <si>
    <t>DEAL STATUS</t>
  </si>
  <si>
    <t>PROJECTED CLOSING DATE</t>
  </si>
  <si>
    <t>NEXT ACTION</t>
  </si>
  <si>
    <t>NOTES</t>
  </si>
  <si>
    <t>ADDITIONAL INFO</t>
  </si>
  <si>
    <t>QUARTER 1</t>
  </si>
  <si>
    <t>SIZE OF DEAL</t>
  </si>
  <si>
    <t>PROBABILITY OF DEAL</t>
  </si>
  <si>
    <t>WEIGHTED FORECAST</t>
  </si>
  <si>
    <t>QUARTER 2</t>
  </si>
  <si>
    <t>QUARTER 3</t>
  </si>
  <si>
    <t>QUARTER 4</t>
  </si>
  <si>
    <t>GRAND TOTAL</t>
  </si>
  <si>
    <t xml:space="preserve">Sales Tracking Pipe Line </t>
  </si>
  <si>
    <t>Column1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</si>
</sst>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1"/>
    </font>
    <font>
      <sz val="16"/>
      <color theme="1"/>
      <name val="Adobe Fan Heiti Std B"/>
      <family val="2"/>
      <charset val="128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49" fontId="5" fillId="0" borderId="0" xfId="0" applyNumberFormat="1" applyFont="1"/>
    <xf numFmtId="0" fontId="6" fillId="0" borderId="0" xfId="0" applyFont="1"/>
    <xf numFmtId="0" fontId="7" fillId="4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49" fontId="6" fillId="9" borderId="1" xfId="0" applyNumberFormat="1" applyFont="1" applyFill="1" applyBorder="1" applyAlignment="1"/>
    <xf numFmtId="49" fontId="6" fillId="9" borderId="1" xfId="0" applyNumberFormat="1" applyFont="1" applyFill="1" applyBorder="1"/>
    <xf numFmtId="49" fontId="6" fillId="9" borderId="1" xfId="0" applyNumberFormat="1" applyFont="1" applyFill="1" applyBorder="1" applyAlignment="1">
      <alignment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9" borderId="1" xfId="0" applyNumberFormat="1" applyFont="1" applyFill="1" applyBorder="1" applyAlignment="1">
      <alignment vertical="center" wrapText="1"/>
    </xf>
    <xf numFmtId="49" fontId="8" fillId="0" borderId="1" xfId="2" applyNumberFormat="1" applyFont="1" applyBorder="1" applyAlignment="1">
      <alignment vertical="center" wrapText="1"/>
    </xf>
    <xf numFmtId="14" fontId="6" fillId="0" borderId="1" xfId="1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14" fontId="6" fillId="9" borderId="1" xfId="0" applyNumberFormat="1" applyFont="1" applyFill="1" applyBorder="1" applyAlignment="1">
      <alignment vertical="center" wrapText="1"/>
    </xf>
    <xf numFmtId="0" fontId="6" fillId="9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vertical="center" wrapText="1"/>
    </xf>
    <xf numFmtId="14" fontId="6" fillId="11" borderId="1" xfId="1" applyNumberFormat="1" applyFont="1" applyFill="1" applyBorder="1" applyAlignment="1">
      <alignment vertical="center" wrapText="1"/>
    </xf>
    <xf numFmtId="14" fontId="6" fillId="11" borderId="1" xfId="1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9" fontId="6" fillId="12" borderId="2" xfId="0" applyNumberFormat="1" applyFont="1" applyFill="1" applyBorder="1" applyAlignment="1">
      <alignment vertical="center" wrapText="1"/>
    </xf>
    <xf numFmtId="49" fontId="6" fillId="13" borderId="2" xfId="0" applyNumberFormat="1" applyFont="1" applyFill="1" applyBorder="1" applyAlignment="1">
      <alignment vertical="center" wrapText="1"/>
    </xf>
    <xf numFmtId="49" fontId="6" fillId="14" borderId="2" xfId="0" applyNumberFormat="1" applyFont="1" applyFill="1" applyBorder="1" applyAlignment="1">
      <alignment vertical="center" wrapText="1"/>
    </xf>
    <xf numFmtId="49" fontId="6" fillId="9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11" fillId="15" borderId="2" xfId="0" applyFont="1" applyFill="1" applyBorder="1" applyAlignment="1">
      <alignment wrapText="1"/>
    </xf>
    <xf numFmtId="164" fontId="12" fillId="15" borderId="4" xfId="1" applyNumberFormat="1" applyFont="1" applyFill="1" applyBorder="1" applyAlignment="1">
      <alignment horizontal="center" vertical="center" wrapText="1"/>
    </xf>
    <xf numFmtId="9" fontId="12" fillId="15" borderId="1" xfId="3" applyNumberFormat="1" applyFont="1" applyFill="1" applyBorder="1" applyAlignment="1">
      <alignment horizontal="center" vertical="center" wrapText="1"/>
    </xf>
    <xf numFmtId="164" fontId="12" fillId="15" borderId="1" xfId="1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9" fontId="12" fillId="15" borderId="1" xfId="0" applyNumberFormat="1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10" borderId="1" xfId="0" applyFont="1" applyFill="1" applyBorder="1" applyAlignment="1">
      <alignment horizontal="center" vertical="center" wrapText="1"/>
    </xf>
    <xf numFmtId="164" fontId="12" fillId="16" borderId="1" xfId="1" applyNumberFormat="1" applyFont="1" applyFill="1" applyBorder="1" applyAlignment="1">
      <alignment horizontal="center" vertical="center" wrapText="1"/>
    </xf>
    <xf numFmtId="9" fontId="12" fillId="16" borderId="1" xfId="3" applyNumberFormat="1" applyFont="1" applyFill="1" applyBorder="1" applyAlignment="1">
      <alignment horizontal="center" vertical="center" wrapText="1"/>
    </xf>
    <xf numFmtId="164" fontId="13" fillId="16" borderId="1" xfId="0" applyNumberFormat="1" applyFont="1" applyFill="1" applyBorder="1" applyAlignment="1">
      <alignment horizontal="center" vertical="center" wrapText="1"/>
    </xf>
    <xf numFmtId="9" fontId="12" fillId="16" borderId="1" xfId="0" applyNumberFormat="1" applyFont="1" applyFill="1" applyBorder="1" applyAlignment="1">
      <alignment horizontal="center" vertical="center" wrapText="1"/>
    </xf>
    <xf numFmtId="0" fontId="12" fillId="16" borderId="0" xfId="0" applyFont="1" applyFill="1"/>
    <xf numFmtId="164" fontId="12" fillId="17" borderId="1" xfId="1" applyNumberFormat="1" applyFont="1" applyFill="1" applyBorder="1" applyAlignment="1">
      <alignment horizontal="center" vertical="center" wrapText="1"/>
    </xf>
    <xf numFmtId="9" fontId="12" fillId="17" borderId="1" xfId="3" applyNumberFormat="1" applyFont="1" applyFill="1" applyBorder="1" applyAlignment="1">
      <alignment horizontal="center" vertical="center" wrapText="1"/>
    </xf>
    <xf numFmtId="164" fontId="13" fillId="17" borderId="1" xfId="0" applyNumberFormat="1" applyFont="1" applyFill="1" applyBorder="1" applyAlignment="1">
      <alignment horizontal="center" vertical="center" wrapText="1"/>
    </xf>
    <xf numFmtId="9" fontId="12" fillId="17" borderId="1" xfId="0" applyNumberFormat="1" applyFont="1" applyFill="1" applyBorder="1" applyAlignment="1">
      <alignment horizontal="center" vertical="center" wrapText="1"/>
    </xf>
    <xf numFmtId="0" fontId="12" fillId="17" borderId="0" xfId="0" applyFont="1" applyFill="1"/>
    <xf numFmtId="164" fontId="12" fillId="18" borderId="1" xfId="1" applyNumberFormat="1" applyFont="1" applyFill="1" applyBorder="1" applyAlignment="1">
      <alignment horizontal="center" vertical="center" wrapText="1"/>
    </xf>
    <xf numFmtId="9" fontId="12" fillId="18" borderId="1" xfId="3" applyNumberFormat="1" applyFont="1" applyFill="1" applyBorder="1" applyAlignment="1">
      <alignment horizontal="center" vertical="center" wrapText="1"/>
    </xf>
    <xf numFmtId="164" fontId="13" fillId="18" borderId="1" xfId="0" applyNumberFormat="1" applyFont="1" applyFill="1" applyBorder="1" applyAlignment="1">
      <alignment horizontal="center" vertical="center" wrapText="1"/>
    </xf>
    <xf numFmtId="9" fontId="12" fillId="18" borderId="1" xfId="0" applyNumberFormat="1" applyFont="1" applyFill="1" applyBorder="1" applyAlignment="1">
      <alignment horizontal="center" vertical="center" wrapText="1"/>
    </xf>
    <xf numFmtId="0" fontId="12" fillId="18" borderId="0" xfId="0" applyFont="1" applyFill="1"/>
    <xf numFmtId="164" fontId="13" fillId="18" borderId="1" xfId="0" applyNumberFormat="1" applyFont="1" applyFill="1" applyBorder="1" applyAlignment="1">
      <alignment vertical="center"/>
    </xf>
    <xf numFmtId="0" fontId="12" fillId="18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 vertical="center" textRotation="90"/>
    </xf>
  </cellXfs>
  <cellStyles count="5">
    <cellStyle name="Currency" xfId="1" builtinId="4"/>
    <cellStyle name="Hyperlink" xfId="2" builtinId="8"/>
    <cellStyle name="Normal" xfId="0" builtinId="0"/>
    <cellStyle name="Normal 2" xfId="4"/>
    <cellStyle name="Percent" xfId="3" builtinId="5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34998626667073579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3" formatCode="0%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3" formatCode="0%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3" formatCode="0%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0" tint="-0.34998626667073579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4" name="Table135" displayName="Table135" ref="C3:L10" totalsRowCount="1" headerRowDxfId="91" dataDxfId="89" totalsRowDxfId="87" headerRowBorderDxfId="90" tableBorderDxfId="88" totalsRowBorderDxfId="86">
  <autoFilter ref="C3:L9"/>
  <tableColumns count="10">
    <tableColumn id="1" name="COMPANY NAME" dataDxfId="85" totalsRowDxfId="9"/>
    <tableColumn id="5" name="CONTACT NAME" dataDxfId="84" totalsRowDxfId="8"/>
    <tableColumn id="2" name="SALES REP" dataDxfId="83" totalsRowDxfId="7"/>
    <tableColumn id="13" name="SIZE OF DEAL" totalsRowFunction="custom" dataDxfId="82" totalsRowDxfId="6">
      <totalsRowFormula>SUM(F4:F9)</totalsRowFormula>
    </tableColumn>
    <tableColumn id="15" name="PROBABILITY OF DEAL" dataDxfId="81" totalsRowDxfId="5"/>
    <tableColumn id="12" name="WEIGHTED FORECAST" totalsRowFunction="custom" dataDxfId="80" totalsRowDxfId="4">
      <calculatedColumnFormula>Table135[[#This Row],[SIZE OF DEAL]]*Table135[[#This Row],[PROBABILITY OF DEAL]]</calculatedColumnFormula>
      <totalsRowFormula>SUM(H4:H9)</totalsRowFormula>
    </tableColumn>
    <tableColumn id="6" name="DEAL STATUS" dataDxfId="79" totalsRowDxfId="3"/>
    <tableColumn id="16" name="PROJECTED CLOSING DATE" dataDxfId="78" totalsRowDxfId="2"/>
    <tableColumn id="3" name="NEXT ACTION" dataDxfId="77" totalsRowDxfId="1"/>
    <tableColumn id="9" name="Column1" dataDxfId="76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352" displayName="Table1352" ref="C13:L20" totalsRowCount="1" headerRowDxfId="75" dataDxfId="73" totalsRowDxfId="71" headerRowBorderDxfId="74" tableBorderDxfId="72" totalsRowBorderDxfId="70">
  <autoFilter ref="C13:L19"/>
  <tableColumns count="10">
    <tableColumn id="1" name="COMPANY NAME" dataDxfId="69" totalsRowDxfId="68"/>
    <tableColumn id="5" name="CONTACT NAME" dataDxfId="67" totalsRowDxfId="66"/>
    <tableColumn id="2" name="SALES REP" dataDxfId="65" totalsRowDxfId="64"/>
    <tableColumn id="13" name="SIZE OF DEAL" totalsRowFunction="custom" dataDxfId="63">
      <totalsRowFormula>SUM(F14:F19)</totalsRowFormula>
    </tableColumn>
    <tableColumn id="15" name="PROBABILITY OF DEAL" dataDxfId="62"/>
    <tableColumn id="12" name="WEIGHTED FORECAST" totalsRowFunction="custom" dataDxfId="61">
      <calculatedColumnFormula>Table1352[[#This Row],[SIZE OF DEAL]]*Table1352[[#This Row],[PROBABILITY OF DEAL]]</calculatedColumnFormula>
      <totalsRowFormula>SUM(H14:H19)</totalsRowFormula>
    </tableColumn>
    <tableColumn id="6" name="DEAL STATUS" dataDxfId="60" totalsRowDxfId="59"/>
    <tableColumn id="16" name="PROJECTED CLOSING DATE" dataDxfId="58" totalsRowDxfId="57"/>
    <tableColumn id="3" name="NEXT ACTION" dataDxfId="56" totalsRowDxfId="55"/>
    <tableColumn id="9" name="NOTES" dataDxfId="54" totalsRowDxfId="5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1353" displayName="Table1353" ref="C23:L30" totalsRowCount="1" headerRowDxfId="52" dataDxfId="50" totalsRowDxfId="48" headerRowBorderDxfId="51" tableBorderDxfId="49" totalsRowBorderDxfId="47">
  <autoFilter ref="C23:L29"/>
  <tableColumns count="10">
    <tableColumn id="1" name="COMPANY NAME" dataDxfId="46" totalsRowDxfId="45"/>
    <tableColumn id="5" name="CONTACT NAME" dataDxfId="44" totalsRowDxfId="43"/>
    <tableColumn id="2" name="SALES REP" dataDxfId="42" totalsRowDxfId="41"/>
    <tableColumn id="13" name="SIZE OF DEAL" totalsRowFunction="custom" dataDxfId="40">
      <totalsRowFormula>SUM(F24:F29)</totalsRowFormula>
    </tableColumn>
    <tableColumn id="15" name="PROBABILITY OF DEAL" dataDxfId="39"/>
    <tableColumn id="12" name="WEIGHTED FORECAST" totalsRowFunction="custom" dataDxfId="38">
      <calculatedColumnFormula>Table1353[[#This Row],[SIZE OF DEAL]]*Table1353[[#This Row],[PROBABILITY OF DEAL]]</calculatedColumnFormula>
      <totalsRowFormula>SUM(H24:H29)</totalsRowFormula>
    </tableColumn>
    <tableColumn id="6" name="DEAL STATUS" dataDxfId="37" totalsRowDxfId="36"/>
    <tableColumn id="16" name="PROJECTED CLOSING DATE" dataDxfId="35" totalsRowDxfId="34"/>
    <tableColumn id="3" name="NEXT ACTION" dataDxfId="33" totalsRowDxfId="32"/>
    <tableColumn id="9" name="NOTES" dataDxfId="31" totalsRowDxfId="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1354" displayName="Table1354" ref="C33:L40" totalsRowCount="1" headerRowDxfId="29" dataDxfId="27" totalsRowDxfId="25" headerRowBorderDxfId="28" tableBorderDxfId="26" totalsRowBorderDxfId="24">
  <autoFilter ref="C33:L39"/>
  <tableColumns count="10">
    <tableColumn id="1" name="COMPANY NAME" dataDxfId="23"/>
    <tableColumn id="5" name="CONTACT NAME" dataDxfId="22"/>
    <tableColumn id="2" name="SALES REP" dataDxfId="21"/>
    <tableColumn id="13" name="SIZE OF DEAL" totalsRowFunction="custom" dataDxfId="20">
      <totalsRowFormula>SUM(F34:F39)</totalsRowFormula>
    </tableColumn>
    <tableColumn id="15" name="PROBABILITY OF DEAL" dataDxfId="19"/>
    <tableColumn id="12" name="WEIGHTED FORECAST" totalsRowFunction="custom" dataDxfId="18">
      <calculatedColumnFormula>Table1354[[#This Row],[SIZE OF DEAL]]*Table1354[[#This Row],[PROBABILITY OF DEAL]]</calculatedColumnFormula>
      <totalsRowFormula>SUM(H34:H39)</totalsRowFormula>
    </tableColumn>
    <tableColumn id="6" name="DEAL STATUS" dataDxfId="17" totalsRowDxfId="16"/>
    <tableColumn id="16" name="PROJECTED CLOSING DATE" dataDxfId="15" totalsRowDxfId="14"/>
    <tableColumn id="3" name="NEXT ACTION" dataDxfId="13" totalsRowDxfId="12"/>
    <tableColumn id="9" name="NOTES" dataDxfId="11" totalsRow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M44"/>
  <sheetViews>
    <sheetView showGridLines="0" tabSelected="1" topLeftCell="D1" workbookViewId="0">
      <pane ySplit="2" topLeftCell="A3" activePane="bottomLeft" state="frozen"/>
      <selection activeCell="F4" sqref="F4:G9"/>
      <selection pane="bottomLeft" activeCell="L1" sqref="L1"/>
    </sheetView>
  </sheetViews>
  <sheetFormatPr defaultColWidth="10.75" defaultRowHeight="15"/>
  <cols>
    <col min="1" max="1" width="3.25" style="1" customWidth="1"/>
    <col min="2" max="2" width="4.75" style="1" customWidth="1"/>
    <col min="3" max="3" width="26.25" style="3" customWidth="1"/>
    <col min="4" max="5" width="20.75" style="3" customWidth="1"/>
    <col min="6" max="6" width="16.75" style="1" customWidth="1"/>
    <col min="7" max="7" width="12.5" style="1" customWidth="1"/>
    <col min="8" max="8" width="16.75" style="1" customWidth="1"/>
    <col min="9" max="9" width="14.75" style="6" customWidth="1"/>
    <col min="10" max="10" width="13.5" style="4" customWidth="1"/>
    <col min="11" max="11" width="30" style="4" customWidth="1"/>
    <col min="12" max="12" width="40.75" style="5" customWidth="1"/>
    <col min="13" max="13" width="3.25" style="1" customWidth="1"/>
    <col min="14" max="16384" width="10.75" style="1"/>
  </cols>
  <sheetData>
    <row r="1" spans="1:13" ht="47.25" customHeight="1">
      <c r="C1" s="44" t="s">
        <v>19</v>
      </c>
    </row>
    <row r="2" spans="1:13" ht="22.15" customHeight="1">
      <c r="A2" s="8"/>
      <c r="B2" s="72" t="s">
        <v>11</v>
      </c>
      <c r="C2" s="75" t="s">
        <v>2</v>
      </c>
      <c r="D2" s="71"/>
      <c r="E2" s="71"/>
      <c r="F2" s="71" t="s">
        <v>4</v>
      </c>
      <c r="G2" s="71"/>
      <c r="H2" s="71"/>
      <c r="I2" s="71" t="s">
        <v>5</v>
      </c>
      <c r="J2" s="71"/>
      <c r="K2" s="71"/>
      <c r="L2" s="31"/>
      <c r="M2" s="8"/>
    </row>
    <row r="3" spans="1:13" s="2" customFormat="1" ht="42" customHeight="1">
      <c r="A3" s="21"/>
      <c r="B3" s="72"/>
      <c r="C3" s="38" t="s">
        <v>1</v>
      </c>
      <c r="D3" s="38" t="s">
        <v>0</v>
      </c>
      <c r="E3" s="38" t="s">
        <v>3</v>
      </c>
      <c r="F3" s="33" t="s">
        <v>12</v>
      </c>
      <c r="G3" s="33" t="s">
        <v>13</v>
      </c>
      <c r="H3" s="33" t="s">
        <v>14</v>
      </c>
      <c r="I3" s="34" t="s">
        <v>6</v>
      </c>
      <c r="J3" s="34" t="s">
        <v>7</v>
      </c>
      <c r="K3" s="34" t="s">
        <v>8</v>
      </c>
      <c r="L3" s="14" t="s">
        <v>20</v>
      </c>
      <c r="M3" s="21"/>
    </row>
    <row r="4" spans="1:13" ht="18" customHeight="1">
      <c r="A4" s="8"/>
      <c r="B4" s="73"/>
      <c r="C4" s="39"/>
      <c r="D4" s="40"/>
      <c r="E4" s="41"/>
      <c r="F4" s="45">
        <v>1000000</v>
      </c>
      <c r="G4" s="46">
        <v>0.75</v>
      </c>
      <c r="H4" s="47">
        <f>Table135[[#This Row],[SIZE OF DEAL]]*Table135[[#This Row],[PROBABILITY OF DEAL]]</f>
        <v>750000</v>
      </c>
      <c r="I4" s="25"/>
      <c r="J4" s="15"/>
      <c r="K4" s="26"/>
      <c r="L4" s="27"/>
      <c r="M4" s="8"/>
    </row>
    <row r="5" spans="1:13" ht="18" customHeight="1">
      <c r="A5" s="8"/>
      <c r="B5" s="73"/>
      <c r="C5" s="39"/>
      <c r="D5" s="40"/>
      <c r="E5" s="41"/>
      <c r="F5" s="45">
        <v>2000000</v>
      </c>
      <c r="G5" s="46">
        <v>0.5</v>
      </c>
      <c r="H5" s="47">
        <f>Table135[[#This Row],[SIZE OF DEAL]]*Table135[[#This Row],[PROBABILITY OF DEAL]]</f>
        <v>1000000</v>
      </c>
      <c r="I5" s="35"/>
      <c r="J5" s="37"/>
      <c r="K5" s="36"/>
      <c r="L5" s="28"/>
      <c r="M5" s="8"/>
    </row>
    <row r="6" spans="1:13" ht="18" customHeight="1">
      <c r="A6" s="8"/>
      <c r="B6" s="73"/>
      <c r="C6" s="39"/>
      <c r="D6" s="40"/>
      <c r="E6" s="41"/>
      <c r="F6" s="45">
        <v>500000</v>
      </c>
      <c r="G6" s="46">
        <v>0.1</v>
      </c>
      <c r="H6" s="47">
        <f>Table135[[#This Row],[SIZE OF DEAL]]*Table135[[#This Row],[PROBABILITY OF DEAL]]</f>
        <v>50000</v>
      </c>
      <c r="I6" s="22"/>
      <c r="J6" s="15"/>
      <c r="K6" s="26"/>
      <c r="L6" s="27"/>
      <c r="M6" s="8"/>
    </row>
    <row r="7" spans="1:13" ht="18" customHeight="1">
      <c r="A7" s="8"/>
      <c r="B7" s="73"/>
      <c r="C7" s="39"/>
      <c r="D7" s="40"/>
      <c r="E7" s="41"/>
      <c r="F7" s="45">
        <v>1000000</v>
      </c>
      <c r="G7" s="46">
        <v>0.75</v>
      </c>
      <c r="H7" s="47">
        <f>Table135[[#This Row],[SIZE OF DEAL]]*Table135[[#This Row],[PROBABILITY OF DEAL]]</f>
        <v>750000</v>
      </c>
      <c r="I7" s="35"/>
      <c r="J7" s="37"/>
      <c r="K7" s="36"/>
      <c r="L7" s="28"/>
      <c r="M7" s="8"/>
    </row>
    <row r="8" spans="1:13" ht="18" customHeight="1">
      <c r="A8" s="8"/>
      <c r="B8" s="73"/>
      <c r="C8" s="39"/>
      <c r="D8" s="40"/>
      <c r="E8" s="41"/>
      <c r="F8" s="45">
        <v>2000000</v>
      </c>
      <c r="G8" s="46">
        <v>0.5</v>
      </c>
      <c r="H8" s="47">
        <f>Table135[[#This Row],[SIZE OF DEAL]]*Table135[[#This Row],[PROBABILITY OF DEAL]]</f>
        <v>1000000</v>
      </c>
      <c r="I8" s="22"/>
      <c r="J8" s="15"/>
      <c r="K8" s="26"/>
      <c r="L8" s="27"/>
      <c r="M8" s="8"/>
    </row>
    <row r="9" spans="1:13" ht="18" customHeight="1">
      <c r="A9" s="8"/>
      <c r="B9" s="73"/>
      <c r="C9" s="39"/>
      <c r="D9" s="40"/>
      <c r="E9" s="41"/>
      <c r="F9" s="45">
        <v>500000</v>
      </c>
      <c r="G9" s="46">
        <v>0.1</v>
      </c>
      <c r="H9" s="47">
        <f>Table135[[#This Row],[SIZE OF DEAL]]*Table135[[#This Row],[PROBABILITY OF DEAL]]</f>
        <v>50000</v>
      </c>
      <c r="I9" s="35"/>
      <c r="J9" s="37"/>
      <c r="K9" s="36"/>
      <c r="L9" s="28"/>
      <c r="M9" s="8"/>
    </row>
    <row r="10" spans="1:13" ht="24" customHeight="1">
      <c r="A10" s="8"/>
      <c r="B10" s="73"/>
      <c r="C10" s="42"/>
      <c r="D10" s="40"/>
      <c r="E10" s="41"/>
      <c r="F10" s="48">
        <f>SUM(F4:F9)</f>
        <v>7000000</v>
      </c>
      <c r="G10" s="49"/>
      <c r="H10" s="50">
        <f>SUM(H4:H9)</f>
        <v>3600000</v>
      </c>
      <c r="I10" s="24"/>
      <c r="J10" s="16"/>
      <c r="K10" s="29"/>
      <c r="L10" s="30"/>
      <c r="M10" s="8"/>
    </row>
    <row r="11" spans="1:13" ht="10.15" customHeight="1">
      <c r="A11" s="8"/>
      <c r="B11" s="8"/>
      <c r="C11" s="43"/>
      <c r="D11" s="43"/>
      <c r="E11" s="43"/>
      <c r="F11" s="51"/>
      <c r="G11" s="51"/>
      <c r="H11" s="51"/>
      <c r="I11" s="10"/>
      <c r="J11" s="11"/>
      <c r="K11" s="11"/>
      <c r="L11" s="7"/>
      <c r="M11" s="8"/>
    </row>
    <row r="12" spans="1:13" ht="22.15" customHeight="1">
      <c r="A12" s="8"/>
      <c r="B12" s="74" t="s">
        <v>15</v>
      </c>
      <c r="C12" s="75" t="s">
        <v>2</v>
      </c>
      <c r="D12" s="75"/>
      <c r="E12" s="75"/>
      <c r="F12" s="70" t="s">
        <v>4</v>
      </c>
      <c r="G12" s="70"/>
      <c r="H12" s="70"/>
      <c r="I12" s="71" t="s">
        <v>5</v>
      </c>
      <c r="J12" s="71"/>
      <c r="K12" s="71"/>
      <c r="L12" s="31" t="s">
        <v>10</v>
      </c>
      <c r="M12" s="8"/>
    </row>
    <row r="13" spans="1:13" s="2" customFormat="1" ht="42" customHeight="1">
      <c r="A13" s="21"/>
      <c r="B13" s="74"/>
      <c r="C13" s="32" t="s">
        <v>1</v>
      </c>
      <c r="D13" s="32" t="s">
        <v>0</v>
      </c>
      <c r="E13" s="32" t="s">
        <v>3</v>
      </c>
      <c r="F13" s="52" t="s">
        <v>12</v>
      </c>
      <c r="G13" s="52" t="s">
        <v>13</v>
      </c>
      <c r="H13" s="52" t="s">
        <v>14</v>
      </c>
      <c r="I13" s="34" t="s">
        <v>6</v>
      </c>
      <c r="J13" s="34" t="s">
        <v>7</v>
      </c>
      <c r="K13" s="34" t="s">
        <v>8</v>
      </c>
      <c r="L13" s="14" t="s">
        <v>9</v>
      </c>
      <c r="M13" s="21"/>
    </row>
    <row r="14" spans="1:13" ht="18" customHeight="1">
      <c r="A14" s="8"/>
      <c r="B14" s="74"/>
      <c r="C14" s="22"/>
      <c r="D14" s="22"/>
      <c r="E14" s="22"/>
      <c r="F14" s="53">
        <v>1000000</v>
      </c>
      <c r="G14" s="54">
        <v>0.75</v>
      </c>
      <c r="H14" s="53">
        <f>Table1352[[#This Row],[SIZE OF DEAL]]*Table1352[[#This Row],[PROBABILITY OF DEAL]]</f>
        <v>750000</v>
      </c>
      <c r="I14" s="25"/>
      <c r="J14" s="15"/>
      <c r="K14" s="26"/>
      <c r="L14" s="27"/>
      <c r="M14" s="8"/>
    </row>
    <row r="15" spans="1:13" ht="18" customHeight="1">
      <c r="A15" s="8"/>
      <c r="B15" s="74"/>
      <c r="C15" s="35"/>
      <c r="D15" s="35"/>
      <c r="E15" s="35"/>
      <c r="F15" s="53">
        <v>2000000</v>
      </c>
      <c r="G15" s="54">
        <v>0.5</v>
      </c>
      <c r="H15" s="53">
        <f>Table1352[[#This Row],[SIZE OF DEAL]]*Table1352[[#This Row],[PROBABILITY OF DEAL]]</f>
        <v>1000000</v>
      </c>
      <c r="I15" s="35"/>
      <c r="J15" s="37"/>
      <c r="K15" s="36"/>
      <c r="L15" s="28"/>
      <c r="M15" s="8"/>
    </row>
    <row r="16" spans="1:13" ht="18" customHeight="1">
      <c r="A16" s="8"/>
      <c r="B16" s="74"/>
      <c r="C16" s="22"/>
      <c r="D16" s="22"/>
      <c r="E16" s="22"/>
      <c r="F16" s="53">
        <v>500000</v>
      </c>
      <c r="G16" s="54">
        <v>0.1</v>
      </c>
      <c r="H16" s="53">
        <f>Table1352[[#This Row],[SIZE OF DEAL]]*Table1352[[#This Row],[PROBABILITY OF DEAL]]</f>
        <v>50000</v>
      </c>
      <c r="I16" s="22"/>
      <c r="J16" s="15"/>
      <c r="K16" s="26"/>
      <c r="L16" s="27"/>
      <c r="M16" s="8"/>
    </row>
    <row r="17" spans="1:13" ht="18" customHeight="1">
      <c r="A17" s="8"/>
      <c r="B17" s="74"/>
      <c r="C17" s="35"/>
      <c r="D17" s="35"/>
      <c r="E17" s="35"/>
      <c r="F17" s="53">
        <v>1000000</v>
      </c>
      <c r="G17" s="54">
        <v>0.75</v>
      </c>
      <c r="H17" s="53">
        <f>Table1352[[#This Row],[SIZE OF DEAL]]*Table1352[[#This Row],[PROBABILITY OF DEAL]]</f>
        <v>750000</v>
      </c>
      <c r="I17" s="35"/>
      <c r="J17" s="37"/>
      <c r="K17" s="36"/>
      <c r="L17" s="28"/>
      <c r="M17" s="8"/>
    </row>
    <row r="18" spans="1:13" ht="18" customHeight="1">
      <c r="A18" s="8"/>
      <c r="B18" s="74"/>
      <c r="C18" s="22"/>
      <c r="D18" s="22"/>
      <c r="E18" s="22"/>
      <c r="F18" s="53">
        <v>2000000</v>
      </c>
      <c r="G18" s="54">
        <v>0.5</v>
      </c>
      <c r="H18" s="53">
        <f>Table1352[[#This Row],[SIZE OF DEAL]]*Table1352[[#This Row],[PROBABILITY OF DEAL]]</f>
        <v>1000000</v>
      </c>
      <c r="I18" s="22"/>
      <c r="J18" s="15"/>
      <c r="K18" s="26"/>
      <c r="L18" s="27"/>
      <c r="M18" s="8"/>
    </row>
    <row r="19" spans="1:13" ht="18" customHeight="1">
      <c r="A19" s="8"/>
      <c r="B19" s="74"/>
      <c r="C19" s="35"/>
      <c r="D19" s="35"/>
      <c r="E19" s="35"/>
      <c r="F19" s="53">
        <v>500000</v>
      </c>
      <c r="G19" s="54">
        <v>0.1</v>
      </c>
      <c r="H19" s="53">
        <f>Table1352[[#This Row],[SIZE OF DEAL]]*Table1352[[#This Row],[PROBABILITY OF DEAL]]</f>
        <v>50000</v>
      </c>
      <c r="I19" s="35"/>
      <c r="J19" s="37"/>
      <c r="K19" s="36"/>
      <c r="L19" s="28"/>
      <c r="M19" s="8"/>
    </row>
    <row r="20" spans="1:13" ht="24" customHeight="1">
      <c r="A20" s="8"/>
      <c r="B20" s="74"/>
      <c r="C20" s="24"/>
      <c r="D20" s="24"/>
      <c r="E20" s="24"/>
      <c r="F20" s="55">
        <f>SUM(F14:F19)</f>
        <v>7000000</v>
      </c>
      <c r="G20" s="56"/>
      <c r="H20" s="55">
        <f>SUM(H14:H19)</f>
        <v>3600000</v>
      </c>
      <c r="I20" s="24"/>
      <c r="J20" s="16"/>
      <c r="K20" s="29"/>
      <c r="L20" s="30"/>
      <c r="M20" s="8"/>
    </row>
    <row r="21" spans="1:13" ht="10.15" customHeight="1">
      <c r="A21" s="8"/>
      <c r="B21" s="12"/>
      <c r="C21" s="9"/>
      <c r="D21" s="9"/>
      <c r="E21" s="9"/>
      <c r="F21" s="57"/>
      <c r="G21" s="57"/>
      <c r="H21" s="57"/>
      <c r="I21" s="10"/>
      <c r="J21" s="11"/>
      <c r="K21" s="11"/>
      <c r="L21" s="7"/>
      <c r="M21" s="8"/>
    </row>
    <row r="22" spans="1:13" ht="22.15" customHeight="1">
      <c r="A22" s="8"/>
      <c r="B22" s="76" t="s">
        <v>16</v>
      </c>
      <c r="C22" s="71" t="s">
        <v>2</v>
      </c>
      <c r="D22" s="71"/>
      <c r="E22" s="71"/>
      <c r="F22" s="70" t="s">
        <v>4</v>
      </c>
      <c r="G22" s="70"/>
      <c r="H22" s="70"/>
      <c r="I22" s="71" t="s">
        <v>5</v>
      </c>
      <c r="J22" s="71"/>
      <c r="K22" s="71"/>
      <c r="L22" s="13" t="s">
        <v>10</v>
      </c>
      <c r="M22" s="8"/>
    </row>
    <row r="23" spans="1:13" s="2" customFormat="1" ht="42" customHeight="1">
      <c r="A23" s="21"/>
      <c r="B23" s="76"/>
      <c r="C23" s="32" t="s">
        <v>1</v>
      </c>
      <c r="D23" s="32" t="s">
        <v>0</v>
      </c>
      <c r="E23" s="32" t="s">
        <v>3</v>
      </c>
      <c r="F23" s="52" t="s">
        <v>12</v>
      </c>
      <c r="G23" s="52" t="s">
        <v>13</v>
      </c>
      <c r="H23" s="52" t="s">
        <v>14</v>
      </c>
      <c r="I23" s="34" t="s">
        <v>6</v>
      </c>
      <c r="J23" s="34" t="s">
        <v>7</v>
      </c>
      <c r="K23" s="34" t="s">
        <v>8</v>
      </c>
      <c r="L23" s="14" t="s">
        <v>9</v>
      </c>
      <c r="M23" s="21"/>
    </row>
    <row r="24" spans="1:13" ht="18" customHeight="1">
      <c r="A24" s="8"/>
      <c r="B24" s="76"/>
      <c r="C24" s="22"/>
      <c r="D24" s="22"/>
      <c r="E24" s="22"/>
      <c r="F24" s="58">
        <v>1000000</v>
      </c>
      <c r="G24" s="59">
        <v>0.75</v>
      </c>
      <c r="H24" s="58">
        <f>Table1353[[#This Row],[SIZE OF DEAL]]*Table1353[[#This Row],[PROBABILITY OF DEAL]]</f>
        <v>750000</v>
      </c>
      <c r="I24" s="25"/>
      <c r="J24" s="15"/>
      <c r="K24" s="26"/>
      <c r="L24" s="27"/>
      <c r="M24" s="8"/>
    </row>
    <row r="25" spans="1:13" ht="18" customHeight="1">
      <c r="A25" s="8"/>
      <c r="B25" s="76"/>
      <c r="C25" s="35"/>
      <c r="D25" s="35"/>
      <c r="E25" s="35"/>
      <c r="F25" s="58">
        <v>2000000</v>
      </c>
      <c r="G25" s="59">
        <v>0.5</v>
      </c>
      <c r="H25" s="58">
        <f>Table1353[[#This Row],[SIZE OF DEAL]]*Table1353[[#This Row],[PROBABILITY OF DEAL]]</f>
        <v>1000000</v>
      </c>
      <c r="I25" s="35"/>
      <c r="J25" s="37"/>
      <c r="K25" s="36"/>
      <c r="L25" s="28"/>
      <c r="M25" s="8"/>
    </row>
    <row r="26" spans="1:13" ht="18" customHeight="1">
      <c r="A26" s="8"/>
      <c r="B26" s="76"/>
      <c r="C26" s="22"/>
      <c r="D26" s="22"/>
      <c r="E26" s="22"/>
      <c r="F26" s="58">
        <v>500000</v>
      </c>
      <c r="G26" s="59">
        <v>0.1</v>
      </c>
      <c r="H26" s="58">
        <f>Table1353[[#This Row],[SIZE OF DEAL]]*Table1353[[#This Row],[PROBABILITY OF DEAL]]</f>
        <v>50000</v>
      </c>
      <c r="I26" s="22"/>
      <c r="J26" s="15"/>
      <c r="K26" s="26"/>
      <c r="L26" s="27"/>
      <c r="M26" s="8"/>
    </row>
    <row r="27" spans="1:13" ht="18" customHeight="1">
      <c r="A27" s="8"/>
      <c r="B27" s="76"/>
      <c r="C27" s="35"/>
      <c r="D27" s="35"/>
      <c r="E27" s="35"/>
      <c r="F27" s="58">
        <v>1000000</v>
      </c>
      <c r="G27" s="59">
        <v>0.75</v>
      </c>
      <c r="H27" s="58">
        <f>Table1353[[#This Row],[SIZE OF DEAL]]*Table1353[[#This Row],[PROBABILITY OF DEAL]]</f>
        <v>750000</v>
      </c>
      <c r="I27" s="35"/>
      <c r="J27" s="37"/>
      <c r="K27" s="36"/>
      <c r="L27" s="28"/>
      <c r="M27" s="8"/>
    </row>
    <row r="28" spans="1:13" ht="18" customHeight="1">
      <c r="A28" s="8"/>
      <c r="B28" s="76"/>
      <c r="C28" s="22"/>
      <c r="D28" s="22"/>
      <c r="E28" s="22"/>
      <c r="F28" s="58">
        <v>2000000</v>
      </c>
      <c r="G28" s="59">
        <v>0.5</v>
      </c>
      <c r="H28" s="58">
        <f>Table1353[[#This Row],[SIZE OF DEAL]]*Table1353[[#This Row],[PROBABILITY OF DEAL]]</f>
        <v>1000000</v>
      </c>
      <c r="I28" s="22"/>
      <c r="J28" s="15"/>
      <c r="K28" s="26"/>
      <c r="L28" s="27"/>
      <c r="M28" s="8"/>
    </row>
    <row r="29" spans="1:13" ht="18" customHeight="1">
      <c r="A29" s="8"/>
      <c r="B29" s="76"/>
      <c r="C29" s="35"/>
      <c r="D29" s="35"/>
      <c r="E29" s="35"/>
      <c r="F29" s="58">
        <v>500000</v>
      </c>
      <c r="G29" s="59">
        <v>0.1</v>
      </c>
      <c r="H29" s="58">
        <f>Table1353[[#This Row],[SIZE OF DEAL]]*Table1353[[#This Row],[PROBABILITY OF DEAL]]</f>
        <v>50000</v>
      </c>
      <c r="I29" s="35"/>
      <c r="J29" s="37"/>
      <c r="K29" s="36"/>
      <c r="L29" s="28"/>
      <c r="M29" s="8"/>
    </row>
    <row r="30" spans="1:13" ht="24" customHeight="1">
      <c r="A30" s="8"/>
      <c r="B30" s="76"/>
      <c r="C30" s="24"/>
      <c r="D30" s="24"/>
      <c r="E30" s="24"/>
      <c r="F30" s="60">
        <f>SUM(F24:F29)</f>
        <v>7000000</v>
      </c>
      <c r="G30" s="61"/>
      <c r="H30" s="60">
        <f>SUM(H24:H29)</f>
        <v>3600000</v>
      </c>
      <c r="I30" s="24"/>
      <c r="J30" s="16"/>
      <c r="K30" s="29"/>
      <c r="L30" s="30"/>
      <c r="M30" s="8"/>
    </row>
    <row r="31" spans="1:13" ht="10.15" customHeight="1">
      <c r="A31" s="8"/>
      <c r="B31" s="8"/>
      <c r="C31" s="9"/>
      <c r="D31" s="9"/>
      <c r="E31" s="9"/>
      <c r="F31" s="62"/>
      <c r="G31" s="62"/>
      <c r="H31" s="62"/>
      <c r="I31" s="10"/>
      <c r="J31" s="11"/>
      <c r="K31" s="11"/>
      <c r="L31" s="7"/>
      <c r="M31" s="8"/>
    </row>
    <row r="32" spans="1:13" ht="22.15" customHeight="1">
      <c r="A32" s="8"/>
      <c r="B32" s="77" t="s">
        <v>17</v>
      </c>
      <c r="C32" s="71" t="s">
        <v>2</v>
      </c>
      <c r="D32" s="71"/>
      <c r="E32" s="71"/>
      <c r="F32" s="70" t="s">
        <v>4</v>
      </c>
      <c r="G32" s="70"/>
      <c r="H32" s="70"/>
      <c r="I32" s="71" t="s">
        <v>5</v>
      </c>
      <c r="J32" s="71"/>
      <c r="K32" s="71"/>
      <c r="L32" s="13" t="s">
        <v>10</v>
      </c>
      <c r="M32" s="8"/>
    </row>
    <row r="33" spans="1:13" s="2" customFormat="1" ht="42" customHeight="1">
      <c r="A33" s="21"/>
      <c r="B33" s="77"/>
      <c r="C33" s="32" t="s">
        <v>1</v>
      </c>
      <c r="D33" s="32" t="s">
        <v>0</v>
      </c>
      <c r="E33" s="32" t="s">
        <v>3</v>
      </c>
      <c r="F33" s="52" t="s">
        <v>12</v>
      </c>
      <c r="G33" s="52" t="s">
        <v>13</v>
      </c>
      <c r="H33" s="52" t="s">
        <v>14</v>
      </c>
      <c r="I33" s="34" t="s">
        <v>6</v>
      </c>
      <c r="J33" s="34" t="s">
        <v>7</v>
      </c>
      <c r="K33" s="34" t="s">
        <v>8</v>
      </c>
      <c r="L33" s="14" t="s">
        <v>9</v>
      </c>
      <c r="M33" s="21"/>
    </row>
    <row r="34" spans="1:13" ht="18" customHeight="1">
      <c r="A34" s="8"/>
      <c r="B34" s="77"/>
      <c r="C34" s="22"/>
      <c r="D34" s="22"/>
      <c r="E34" s="22"/>
      <c r="F34" s="63">
        <v>1000000</v>
      </c>
      <c r="G34" s="64">
        <v>0.75</v>
      </c>
      <c r="H34" s="63">
        <f>Table1354[[#This Row],[SIZE OF DEAL]]*Table1354[[#This Row],[PROBABILITY OF DEAL]]</f>
        <v>750000</v>
      </c>
      <c r="I34" s="25"/>
      <c r="J34" s="15"/>
      <c r="K34" s="26"/>
      <c r="L34" s="27"/>
      <c r="M34" s="8"/>
    </row>
    <row r="35" spans="1:13" ht="18" customHeight="1">
      <c r="A35" s="8"/>
      <c r="B35" s="77"/>
      <c r="C35" s="23"/>
      <c r="D35" s="23"/>
      <c r="E35" s="23"/>
      <c r="F35" s="63">
        <v>2000000</v>
      </c>
      <c r="G35" s="64">
        <v>0.5</v>
      </c>
      <c r="H35" s="63">
        <f>Table1354[[#This Row],[SIZE OF DEAL]]*Table1354[[#This Row],[PROBABILITY OF DEAL]]</f>
        <v>1000000</v>
      </c>
      <c r="I35" s="35"/>
      <c r="J35" s="37"/>
      <c r="K35" s="36"/>
      <c r="L35" s="28"/>
      <c r="M35" s="8"/>
    </row>
    <row r="36" spans="1:13" ht="18" customHeight="1">
      <c r="A36" s="8"/>
      <c r="B36" s="77"/>
      <c r="C36" s="22"/>
      <c r="D36" s="22"/>
      <c r="E36" s="22"/>
      <c r="F36" s="63">
        <v>500000</v>
      </c>
      <c r="G36" s="64">
        <v>0.1</v>
      </c>
      <c r="H36" s="63">
        <f>Table1354[[#This Row],[SIZE OF DEAL]]*Table1354[[#This Row],[PROBABILITY OF DEAL]]</f>
        <v>50000</v>
      </c>
      <c r="I36" s="22"/>
      <c r="J36" s="15"/>
      <c r="K36" s="26"/>
      <c r="L36" s="27"/>
      <c r="M36" s="8"/>
    </row>
    <row r="37" spans="1:13" ht="18" customHeight="1">
      <c r="A37" s="8"/>
      <c r="B37" s="77"/>
      <c r="C37" s="23"/>
      <c r="D37" s="23"/>
      <c r="E37" s="23"/>
      <c r="F37" s="63">
        <v>1000000</v>
      </c>
      <c r="G37" s="64">
        <v>0.75</v>
      </c>
      <c r="H37" s="63">
        <f>Table1354[[#This Row],[SIZE OF DEAL]]*Table1354[[#This Row],[PROBABILITY OF DEAL]]</f>
        <v>750000</v>
      </c>
      <c r="I37" s="35"/>
      <c r="J37" s="37"/>
      <c r="K37" s="36"/>
      <c r="L37" s="28"/>
      <c r="M37" s="8"/>
    </row>
    <row r="38" spans="1:13" ht="18" customHeight="1">
      <c r="A38" s="8"/>
      <c r="B38" s="77"/>
      <c r="C38" s="22"/>
      <c r="D38" s="22"/>
      <c r="E38" s="22"/>
      <c r="F38" s="63">
        <v>2000000</v>
      </c>
      <c r="G38" s="64">
        <v>0.5</v>
      </c>
      <c r="H38" s="63">
        <f>Table1354[[#This Row],[SIZE OF DEAL]]*Table1354[[#This Row],[PROBABILITY OF DEAL]]</f>
        <v>1000000</v>
      </c>
      <c r="I38" s="22"/>
      <c r="J38" s="15"/>
      <c r="K38" s="26"/>
      <c r="L38" s="27"/>
      <c r="M38" s="8"/>
    </row>
    <row r="39" spans="1:13" ht="18" customHeight="1">
      <c r="A39" s="8"/>
      <c r="B39" s="77"/>
      <c r="C39" s="23"/>
      <c r="D39" s="23"/>
      <c r="E39" s="23"/>
      <c r="F39" s="63">
        <v>500000</v>
      </c>
      <c r="G39" s="64">
        <v>0.1</v>
      </c>
      <c r="H39" s="63">
        <f>Table1354[[#This Row],[SIZE OF DEAL]]*Table1354[[#This Row],[PROBABILITY OF DEAL]]</f>
        <v>50000</v>
      </c>
      <c r="I39" s="35"/>
      <c r="J39" s="37"/>
      <c r="K39" s="36"/>
      <c r="L39" s="28"/>
      <c r="M39" s="8"/>
    </row>
    <row r="40" spans="1:13" ht="24" customHeight="1">
      <c r="A40" s="8"/>
      <c r="B40" s="77"/>
      <c r="C40" s="24"/>
      <c r="D40" s="24"/>
      <c r="E40" s="24"/>
      <c r="F40" s="65">
        <f>SUM(F34:F39)</f>
        <v>7000000</v>
      </c>
      <c r="G40" s="66"/>
      <c r="H40" s="65">
        <f>SUM(H34:H39)</f>
        <v>3600000</v>
      </c>
      <c r="I40" s="24"/>
      <c r="J40" s="16"/>
      <c r="K40" s="29"/>
      <c r="L40" s="30"/>
      <c r="M40" s="8"/>
    </row>
    <row r="41" spans="1:13" ht="10.15" customHeight="1">
      <c r="A41" s="8"/>
      <c r="B41" s="8"/>
      <c r="C41" s="9"/>
      <c r="D41" s="9"/>
      <c r="E41" s="9"/>
      <c r="F41" s="67"/>
      <c r="G41" s="67"/>
      <c r="H41" s="67"/>
      <c r="I41" s="10"/>
      <c r="J41" s="11"/>
      <c r="K41" s="11"/>
      <c r="L41" s="7"/>
      <c r="M41" s="8"/>
    </row>
    <row r="42" spans="1:13" s="12" customFormat="1" ht="24" customHeight="1">
      <c r="B42" s="71" t="s">
        <v>18</v>
      </c>
      <c r="C42" s="71"/>
      <c r="D42" s="71"/>
      <c r="E42" s="17"/>
      <c r="F42" s="68">
        <f>SUM(F10,F20,F30,F40)</f>
        <v>28000000</v>
      </c>
      <c r="G42" s="69"/>
      <c r="H42" s="68">
        <f>SUM(H10,H20,H30,H40)</f>
        <v>14400000</v>
      </c>
      <c r="I42" s="18"/>
      <c r="J42" s="19"/>
      <c r="K42" s="19"/>
      <c r="L42" s="20"/>
    </row>
    <row r="43" spans="1:13" ht="17.25">
      <c r="A43" s="8"/>
      <c r="B43" s="8"/>
      <c r="C43" s="9"/>
      <c r="D43" s="9"/>
      <c r="E43" s="9"/>
      <c r="F43" s="8"/>
      <c r="G43" s="8"/>
      <c r="H43" s="8"/>
      <c r="I43" s="10"/>
      <c r="J43" s="11"/>
      <c r="K43" s="11"/>
      <c r="L43" s="7"/>
      <c r="M43" s="8"/>
    </row>
    <row r="44" spans="1:13" ht="17.25">
      <c r="A44" s="8"/>
      <c r="B44" s="8"/>
      <c r="C44" s="9"/>
      <c r="D44" s="9"/>
      <c r="E44" s="9"/>
      <c r="F44" s="8"/>
      <c r="G44" s="8"/>
      <c r="H44" s="8"/>
      <c r="I44" s="10"/>
      <c r="J44" s="11"/>
      <c r="K44" s="11"/>
      <c r="L44" s="7"/>
      <c r="M44" s="8"/>
    </row>
  </sheetData>
  <mergeCells count="17">
    <mergeCell ref="C32:E32"/>
    <mergeCell ref="F32:H32"/>
    <mergeCell ref="I32:K32"/>
    <mergeCell ref="B42:D42"/>
    <mergeCell ref="I2:K2"/>
    <mergeCell ref="B2:B10"/>
    <mergeCell ref="B12:B20"/>
    <mergeCell ref="C12:E12"/>
    <mergeCell ref="F2:H2"/>
    <mergeCell ref="C2:E2"/>
    <mergeCell ref="F12:H12"/>
    <mergeCell ref="I12:K12"/>
    <mergeCell ref="B22:B30"/>
    <mergeCell ref="C22:E22"/>
    <mergeCell ref="F22:H22"/>
    <mergeCell ref="I22:K22"/>
    <mergeCell ref="B32:B40"/>
  </mergeCells>
  <pageMargins left="0.3" right="0.3" top="0.3" bottom="0.3" header="0" footer="0"/>
  <pageSetup scale="54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Pipeline</vt:lpstr>
      <vt:lpstr>'Sales Pipeline'!Print_Area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2016-02-25T02:48:22Z</dcterms:created>
  <dcterms:modified xsi:type="dcterms:W3CDTF">2020-11-22T19:12:02Z</dcterms:modified>
</cp:coreProperties>
</file>