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735" windowHeight="11595" tabRatio="327" activeTab="0"/>
  </bookViews>
  <sheets>
    <sheet name="Base planner" sheetId="1" r:id="rId1"/>
  </sheets>
  <definedNames/>
  <calcPr fullCalcOnLoad="1"/>
</workbook>
</file>

<file path=xl/sharedStrings.xml><?xml version="1.0" encoding="utf-8"?>
<sst xmlns="http://schemas.openxmlformats.org/spreadsheetml/2006/main" count="79" uniqueCount="65">
  <si>
    <t>Assumptions</t>
  </si>
  <si>
    <t>First year</t>
  </si>
  <si>
    <t>Subsequent</t>
  </si>
  <si>
    <t>Recruitment savings</t>
  </si>
  <si>
    <t>of salary, per employee (50% recruitment, 50% training, 10% retention), spread over 3 years</t>
  </si>
  <si>
    <t>Operational benefits</t>
  </si>
  <si>
    <t>of salary, applies to total staff</t>
  </si>
  <si>
    <t>Potential productivity gain</t>
  </si>
  <si>
    <t>of salary, per teleworker</t>
  </si>
  <si>
    <t>Absenteeism saved</t>
  </si>
  <si>
    <t>per employee, assuming 75% saving, on 10 days/year, at $400 a day (Australian Post)</t>
  </si>
  <si>
    <t>Office fitouts</t>
  </si>
  <si>
    <t>per space</t>
  </si>
  <si>
    <t>of salary, nonteleworkers</t>
  </si>
  <si>
    <t>Fit out for teleworkers</t>
  </si>
  <si>
    <t>per teleworker, if provided</t>
  </si>
  <si>
    <t>Increased telecommunications</t>
  </si>
  <si>
    <t>per teleworker</t>
  </si>
  <si>
    <t>Churn factor</t>
  </si>
  <si>
    <t>of total cost</t>
  </si>
  <si>
    <t>Consulting and Training</t>
  </si>
  <si>
    <t>if required</t>
  </si>
  <si>
    <t>For this project:</t>
  </si>
  <si>
    <t>(With space saving:)</t>
  </si>
  <si>
    <t xml:space="preserve">Trial </t>
  </si>
  <si>
    <t>Number teleworking</t>
  </si>
  <si>
    <t>Average salary</t>
  </si>
  <si>
    <t>Days per week</t>
  </si>
  <si>
    <t>(days out of the office)</t>
  </si>
  <si>
    <t>Workspaces involved</t>
  </si>
  <si>
    <t>((days per week/5)*Number teleworking) = saved spaces</t>
  </si>
  <si>
    <t>Workspace + carparks</t>
  </si>
  <si>
    <t>(per employee per year, existing office)</t>
  </si>
  <si>
    <t>Alternate workspace rental</t>
  </si>
  <si>
    <t>(if telecentre used)</t>
  </si>
  <si>
    <t>Phone Bill</t>
  </si>
  <si>
    <t>(per employee per year)</t>
  </si>
  <si>
    <t>assuming 10% turnover saved, company-wide</t>
  </si>
  <si>
    <t>teleworkers*salary*potential gain</t>
  </si>
  <si>
    <t>total staff *salary*Operational benefits</t>
  </si>
  <si>
    <t>teleworkers*absenteeism saved</t>
  </si>
  <si>
    <t>workspaces involved*office fitouts</t>
  </si>
  <si>
    <t>workspaces involved*workspace+carparks</t>
  </si>
  <si>
    <t>Total savings</t>
  </si>
  <si>
    <t>(Staff-teleworkers)*fall-out*salary</t>
  </si>
  <si>
    <t>teleworkers*fitout for teleworkers</t>
  </si>
  <si>
    <t>Phone bill*teleworkers*increased usage</t>
  </si>
  <si>
    <t>Facilities lease</t>
  </si>
  <si>
    <t>workspaces involved*alternate workspace rental</t>
  </si>
  <si>
    <t>consulting and training as above</t>
  </si>
  <si>
    <t>Total costs</t>
  </si>
  <si>
    <t>Balance</t>
  </si>
  <si>
    <t>Per teleworker</t>
  </si>
  <si>
    <t>balance/number of teleworkers</t>
  </si>
  <si>
    <t>Fall-out for non-teleworkers</t>
  </si>
  <si>
    <t>Cost Benefit Analysis Template</t>
  </si>
  <si>
    <t>Shaded cells contain formulas.</t>
  </si>
  <si>
    <t>Total company staff</t>
  </si>
  <si>
    <t>Italicised text indicates the background to calculations where relevant.</t>
  </si>
  <si>
    <t>Telework implementation</t>
  </si>
  <si>
    <t>Sample entries have been included--replace these figures with those relevant to your organisation</t>
  </si>
  <si>
    <t>Churn factor (see note below)</t>
  </si>
  <si>
    <t>Note: 'Churn factor' refers to the impact of work place changes on corporate productivity.</t>
  </si>
  <si>
    <t>Total of all costs*Churn factor</t>
  </si>
  <si>
    <r>
      <t>This cost benefit template has been prepared to supplement the Better Practice Guidelines provided on the Telework Australia website (</t>
    </r>
    <r>
      <rPr>
        <u val="single"/>
        <sz val="11"/>
        <color indexed="12"/>
        <rFont val="Lato"/>
        <family val="2"/>
      </rPr>
      <t>www.teleworkaustralia.net.au</t>
    </r>
    <r>
      <rPr>
        <sz val="11"/>
        <rFont val="Lato"/>
        <family val="2"/>
      </rPr>
      <t>).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</si>
</sst>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\-&quot;$&quot;#,##0"/>
  </numFmts>
  <fonts count="51">
    <font>
      <sz val="6"/>
      <name val="Arial Narrow"/>
      <family val="0"/>
    </font>
    <font>
      <sz val="11"/>
      <color indexed="8"/>
      <name val="Calibri"/>
      <family val="2"/>
    </font>
    <font>
      <sz val="8"/>
      <name val="Arial Narrow"/>
      <family val="0"/>
    </font>
    <font>
      <sz val="11"/>
      <name val="Lato"/>
      <family val="2"/>
    </font>
    <font>
      <sz val="6"/>
      <name val="Lato"/>
      <family val="2"/>
    </font>
    <font>
      <b/>
      <sz val="11"/>
      <color indexed="18"/>
      <name val="Lato"/>
      <family val="2"/>
    </font>
    <font>
      <b/>
      <i/>
      <sz val="11"/>
      <color indexed="21"/>
      <name val="Lato"/>
      <family val="2"/>
    </font>
    <font>
      <u val="single"/>
      <sz val="11"/>
      <color indexed="12"/>
      <name val="Lato"/>
      <family val="2"/>
    </font>
    <font>
      <b/>
      <sz val="11"/>
      <name val="Lato"/>
      <family val="2"/>
    </font>
    <font>
      <i/>
      <sz val="11"/>
      <name val="Lato"/>
      <family val="2"/>
    </font>
    <font>
      <sz val="8"/>
      <name val="Lat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2"/>
      <name val="Lato"/>
      <family val="2"/>
    </font>
    <font>
      <sz val="11"/>
      <color indexed="52"/>
      <name val="Lato"/>
      <family val="2"/>
    </font>
    <font>
      <b/>
      <i/>
      <sz val="11"/>
      <color indexed="10"/>
      <name val="Lato"/>
      <family val="2"/>
    </font>
    <font>
      <sz val="11"/>
      <color indexed="10"/>
      <name val="Lat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5" tint="-0.24997000396251678"/>
      <name val="Lato"/>
      <family val="2"/>
    </font>
    <font>
      <sz val="11"/>
      <color theme="5" tint="-0.24997000396251678"/>
      <name val="Lato"/>
      <family val="2"/>
    </font>
    <font>
      <b/>
      <i/>
      <sz val="11"/>
      <color theme="9" tint="-0.24997000396251678"/>
      <name val="Lato"/>
      <family val="2"/>
    </font>
    <font>
      <sz val="11"/>
      <color theme="9" tint="-0.24997000396251678"/>
      <name val="Lat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0" xfId="0" applyFont="1" applyFill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Continuous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0" fontId="3" fillId="19" borderId="0" xfId="0" applyNumberFormat="1" applyFont="1" applyFill="1" applyAlignment="1">
      <alignment/>
    </xf>
    <xf numFmtId="0" fontId="9" fillId="0" borderId="0" xfId="0" applyFont="1" applyAlignment="1">
      <alignment/>
    </xf>
    <xf numFmtId="9" fontId="3" fillId="0" borderId="0" xfId="57" applyFont="1" applyAlignment="1">
      <alignment/>
    </xf>
    <xf numFmtId="9" fontId="3" fillId="0" borderId="0" xfId="0" applyNumberFormat="1" applyFont="1" applyAlignment="1">
      <alignment/>
    </xf>
    <xf numFmtId="164" fontId="3" fillId="0" borderId="0" xfId="57" applyNumberFormat="1" applyFont="1" applyAlignment="1">
      <alignment/>
    </xf>
    <xf numFmtId="164" fontId="3" fillId="19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164" fontId="3" fillId="0" borderId="10" xfId="0" applyNumberFormat="1" applyFont="1" applyBorder="1" applyAlignment="1">
      <alignment/>
    </xf>
    <xf numFmtId="164" fontId="3" fillId="19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8" fillId="0" borderId="11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19" borderId="0" xfId="0" applyFont="1" applyFill="1" applyAlignment="1">
      <alignment/>
    </xf>
    <xf numFmtId="0" fontId="3" fillId="19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19" borderId="0" xfId="0" applyNumberFormat="1" applyFont="1" applyFill="1" applyAlignment="1">
      <alignment/>
    </xf>
    <xf numFmtId="164" fontId="3" fillId="19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0" borderId="11" xfId="0" applyNumberFormat="1" applyFont="1" applyFill="1" applyBorder="1" applyAlignment="1">
      <alignment/>
    </xf>
    <xf numFmtId="2" fontId="3" fillId="19" borderId="0" xfId="0" applyNumberFormat="1" applyFont="1" applyFill="1" applyAlignment="1">
      <alignment/>
    </xf>
    <xf numFmtId="2" fontId="3" fillId="19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164" fontId="3" fillId="0" borderId="0" xfId="0" applyNumberFormat="1" applyFont="1" applyAlignment="1">
      <alignment/>
    </xf>
    <xf numFmtId="164" fontId="3" fillId="0" borderId="1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19" borderId="10" xfId="0" applyNumberFormat="1" applyFont="1" applyFill="1" applyBorder="1" applyAlignment="1">
      <alignment/>
    </xf>
    <xf numFmtId="164" fontId="3" fillId="19" borderId="12" xfId="0" applyNumberFormat="1" applyFont="1" applyFill="1" applyBorder="1" applyAlignment="1">
      <alignment/>
    </xf>
    <xf numFmtId="164" fontId="3" fillId="19" borderId="11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11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64" fontId="8" fillId="19" borderId="12" xfId="0" applyNumberFormat="1" applyFont="1" applyFill="1" applyBorder="1" applyAlignment="1">
      <alignment/>
    </xf>
    <xf numFmtId="164" fontId="8" fillId="19" borderId="10" xfId="0" applyNumberFormat="1" applyFont="1" applyFill="1" applyBorder="1" applyAlignment="1">
      <alignment/>
    </xf>
    <xf numFmtId="164" fontId="3" fillId="19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238125</xdr:colOff>
      <xdr:row>1</xdr:row>
      <xdr:rowOff>1143000</xdr:rowOff>
    </xdr:to>
    <xdr:pic>
      <xdr:nvPicPr>
        <xdr:cNvPr id="1" name="Picture 2" descr="Letterhead to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007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9"/>
  <sheetViews>
    <sheetView tabSelected="1" zoomScalePageLayoutView="0" workbookViewId="0" topLeftCell="A1">
      <selection activeCell="A1" sqref="A1:IV16384"/>
    </sheetView>
  </sheetViews>
  <sheetFormatPr defaultColWidth="10" defaultRowHeight="12"/>
  <cols>
    <col min="1" max="1" width="35.25" style="2" customWidth="1"/>
    <col min="2" max="6" width="13.5" style="2" customWidth="1"/>
    <col min="7" max="16384" width="9.5" style="2" customWidth="1"/>
  </cols>
  <sheetData>
    <row r="1" ht="8.25"/>
    <row r="2" spans="1:12" ht="92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4.25">
      <c r="A4" s="3" t="s">
        <v>59</v>
      </c>
      <c r="B4" s="4"/>
      <c r="C4" s="4"/>
      <c r="D4" s="1"/>
      <c r="E4" s="1"/>
      <c r="F4" s="1"/>
      <c r="G4" s="1"/>
      <c r="H4" s="1"/>
      <c r="I4" s="1"/>
      <c r="J4" s="1"/>
      <c r="K4" s="1"/>
      <c r="L4" s="1"/>
    </row>
    <row r="5" spans="1:16" ht="12.75" customHeight="1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P5" s="6"/>
    </row>
    <row r="6" spans="1:12" ht="14.25">
      <c r="A6" s="7" t="s">
        <v>55</v>
      </c>
      <c r="B6" s="8"/>
      <c r="C6" s="8"/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44.25" customHeight="1">
      <c r="A8" s="1"/>
      <c r="B8" s="55" t="s">
        <v>64</v>
      </c>
      <c r="C8" s="55"/>
      <c r="D8" s="55"/>
      <c r="E8" s="55"/>
      <c r="F8" s="55"/>
      <c r="G8" s="55"/>
      <c r="H8" s="55"/>
      <c r="I8" s="55"/>
      <c r="J8" s="55"/>
      <c r="K8" s="55"/>
      <c r="L8" s="1"/>
    </row>
    <row r="9" spans="1:12" ht="17.25" customHeight="1">
      <c r="A9" s="1"/>
      <c r="B9" s="55" t="s">
        <v>56</v>
      </c>
      <c r="C9" s="55"/>
      <c r="D9" s="55"/>
      <c r="E9" s="55"/>
      <c r="F9" s="55"/>
      <c r="G9" s="55"/>
      <c r="H9" s="55"/>
      <c r="I9" s="1"/>
      <c r="J9" s="1"/>
      <c r="K9" s="1"/>
      <c r="L9" s="1"/>
    </row>
    <row r="10" spans="1:12" ht="15" customHeight="1">
      <c r="A10" s="1"/>
      <c r="B10" s="55" t="s">
        <v>58</v>
      </c>
      <c r="C10" s="55"/>
      <c r="D10" s="55"/>
      <c r="E10" s="55"/>
      <c r="F10" s="55"/>
      <c r="G10" s="55"/>
      <c r="H10" s="55"/>
      <c r="I10" s="55"/>
      <c r="J10" s="55"/>
      <c r="K10" s="55"/>
      <c r="L10" s="1"/>
    </row>
    <row r="11" spans="1:12" ht="21" customHeight="1">
      <c r="A11" s="1"/>
      <c r="B11" s="55" t="s">
        <v>60</v>
      </c>
      <c r="C11" s="55"/>
      <c r="D11" s="55"/>
      <c r="E11" s="55"/>
      <c r="F11" s="55"/>
      <c r="G11" s="55"/>
      <c r="H11" s="55"/>
      <c r="I11" s="55"/>
      <c r="J11" s="55"/>
      <c r="K11" s="55"/>
      <c r="L11" s="1"/>
    </row>
    <row r="12" spans="1:12" ht="14.25">
      <c r="A12" s="10" t="s">
        <v>0</v>
      </c>
      <c r="B12" s="10"/>
      <c r="C12" s="10"/>
      <c r="D12" s="10"/>
      <c r="E12" s="10"/>
      <c r="F12" s="10"/>
      <c r="G12" s="10"/>
      <c r="H12" s="10"/>
      <c r="I12" s="1"/>
      <c r="J12" s="1"/>
      <c r="K12" s="1"/>
      <c r="L12" s="1"/>
    </row>
    <row r="13" spans="1:12" ht="14.25">
      <c r="A13" s="1"/>
      <c r="B13" s="1"/>
      <c r="C13" s="11" t="s">
        <v>1</v>
      </c>
      <c r="D13" s="11" t="s">
        <v>2</v>
      </c>
      <c r="E13" s="1"/>
      <c r="F13" s="1"/>
      <c r="G13" s="1"/>
      <c r="H13" s="1"/>
      <c r="I13" s="1"/>
      <c r="J13" s="1"/>
      <c r="K13" s="1"/>
      <c r="L13" s="1"/>
    </row>
    <row r="14" spans="1:12" ht="14.25">
      <c r="A14" s="1"/>
      <c r="B14" s="12" t="s">
        <v>3</v>
      </c>
      <c r="C14" s="13">
        <f>110%/3</f>
        <v>0.3666666666666667</v>
      </c>
      <c r="D14" s="13">
        <f>C14</f>
        <v>0.3666666666666667</v>
      </c>
      <c r="E14" s="14" t="s">
        <v>4</v>
      </c>
      <c r="F14" s="1"/>
      <c r="G14" s="1"/>
      <c r="H14" s="1"/>
      <c r="I14" s="1"/>
      <c r="J14" s="1"/>
      <c r="K14" s="1"/>
      <c r="L14" s="1"/>
    </row>
    <row r="15" spans="1:12" ht="14.25">
      <c r="A15" s="1"/>
      <c r="B15" s="12" t="s">
        <v>5</v>
      </c>
      <c r="C15" s="15">
        <v>0</v>
      </c>
      <c r="D15" s="16">
        <v>0.04</v>
      </c>
      <c r="E15" s="14" t="s">
        <v>6</v>
      </c>
      <c r="F15" s="1"/>
      <c r="G15" s="1"/>
      <c r="H15" s="1"/>
      <c r="I15" s="1"/>
      <c r="J15" s="1"/>
      <c r="K15" s="1"/>
      <c r="L15" s="1"/>
    </row>
    <row r="16" spans="1:12" ht="14.25">
      <c r="A16" s="1"/>
      <c r="B16" s="12" t="s">
        <v>7</v>
      </c>
      <c r="C16" s="15">
        <v>0.15</v>
      </c>
      <c r="D16" s="16">
        <v>0.2</v>
      </c>
      <c r="E16" s="14" t="s">
        <v>8</v>
      </c>
      <c r="F16" s="1"/>
      <c r="G16" s="1"/>
      <c r="H16" s="1"/>
      <c r="I16" s="1"/>
      <c r="J16" s="1"/>
      <c r="K16" s="1"/>
      <c r="L16" s="1"/>
    </row>
    <row r="17" spans="1:12" ht="14.25">
      <c r="A17" s="1"/>
      <c r="B17" s="12" t="s">
        <v>9</v>
      </c>
      <c r="C17" s="17">
        <v>3000</v>
      </c>
      <c r="D17" s="18">
        <f>C17</f>
        <v>3000</v>
      </c>
      <c r="E17" s="14" t="s">
        <v>10</v>
      </c>
      <c r="F17" s="1"/>
      <c r="G17" s="1"/>
      <c r="H17" s="1"/>
      <c r="I17" s="1"/>
      <c r="J17" s="1"/>
      <c r="K17" s="1"/>
      <c r="L17" s="1"/>
    </row>
    <row r="18" spans="1:12" ht="14.25">
      <c r="A18" s="1"/>
      <c r="B18" s="12" t="s">
        <v>11</v>
      </c>
      <c r="C18" s="17">
        <v>5000</v>
      </c>
      <c r="D18" s="19">
        <v>0</v>
      </c>
      <c r="E18" s="14" t="s">
        <v>12</v>
      </c>
      <c r="F18" s="1"/>
      <c r="G18" s="1"/>
      <c r="H18" s="1"/>
      <c r="I18" s="1"/>
      <c r="J18" s="1"/>
      <c r="K18" s="1"/>
      <c r="L18" s="1"/>
    </row>
    <row r="19" spans="1:12" ht="14.25">
      <c r="A19" s="1"/>
      <c r="B19" s="12" t="s">
        <v>54</v>
      </c>
      <c r="C19" s="15">
        <v>0.05</v>
      </c>
      <c r="D19" s="16">
        <v>0.03</v>
      </c>
      <c r="E19" s="14" t="s">
        <v>13</v>
      </c>
      <c r="F19" s="1"/>
      <c r="G19" s="1"/>
      <c r="H19" s="1"/>
      <c r="I19" s="1"/>
      <c r="J19" s="1"/>
      <c r="K19" s="1"/>
      <c r="L19" s="1"/>
    </row>
    <row r="20" spans="1:12" ht="14.25">
      <c r="A20" s="1"/>
      <c r="B20" s="12" t="s">
        <v>14</v>
      </c>
      <c r="C20" s="17">
        <v>5000</v>
      </c>
      <c r="D20" s="19">
        <v>0</v>
      </c>
      <c r="E20" s="14" t="s">
        <v>15</v>
      </c>
      <c r="F20" s="1"/>
      <c r="G20" s="1"/>
      <c r="H20" s="1"/>
      <c r="I20" s="1"/>
      <c r="J20" s="1"/>
      <c r="K20" s="1"/>
      <c r="L20" s="1"/>
    </row>
    <row r="21" spans="1:12" ht="14.25">
      <c r="A21" s="1"/>
      <c r="B21" s="12" t="s">
        <v>16</v>
      </c>
      <c r="C21" s="15">
        <v>0.04</v>
      </c>
      <c r="D21" s="16">
        <v>0.07</v>
      </c>
      <c r="E21" s="14" t="s">
        <v>17</v>
      </c>
      <c r="F21" s="1"/>
      <c r="G21" s="1"/>
      <c r="H21" s="1"/>
      <c r="I21" s="1"/>
      <c r="J21" s="1"/>
      <c r="K21" s="1"/>
      <c r="L21" s="1"/>
    </row>
    <row r="22" spans="1:12" ht="14.25">
      <c r="A22" s="1"/>
      <c r="B22" s="12" t="s">
        <v>61</v>
      </c>
      <c r="C22" s="15">
        <v>0.2</v>
      </c>
      <c r="D22" s="16">
        <v>0</v>
      </c>
      <c r="E22" s="14" t="s">
        <v>19</v>
      </c>
      <c r="F22" s="1"/>
      <c r="G22" s="1"/>
      <c r="H22" s="1"/>
      <c r="I22" s="1"/>
      <c r="J22" s="1"/>
      <c r="K22" s="1"/>
      <c r="L22" s="1"/>
    </row>
    <row r="23" spans="1:12" ht="14.25">
      <c r="A23" s="1"/>
      <c r="B23" s="20" t="s">
        <v>20</v>
      </c>
      <c r="C23" s="21">
        <v>6000</v>
      </c>
      <c r="D23" s="22">
        <f>C23/3</f>
        <v>2000</v>
      </c>
      <c r="E23" s="23" t="s">
        <v>21</v>
      </c>
      <c r="F23" s="24"/>
      <c r="G23" s="24"/>
      <c r="H23" s="24"/>
      <c r="I23" s="1"/>
      <c r="J23" s="1"/>
      <c r="K23" s="1"/>
      <c r="L23" s="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0" t="s">
        <v>22</v>
      </c>
      <c r="B25" s="10"/>
      <c r="C25" s="10"/>
      <c r="D25" s="10"/>
      <c r="E25" s="25" t="s">
        <v>23</v>
      </c>
      <c r="F25" s="10"/>
      <c r="G25" s="10"/>
      <c r="H25" s="10"/>
      <c r="I25" s="1"/>
      <c r="J25" s="1"/>
      <c r="K25" s="1"/>
      <c r="L25" s="1"/>
    </row>
    <row r="26" spans="1:12" ht="14.25">
      <c r="A26" s="1"/>
      <c r="B26" s="26" t="s">
        <v>24</v>
      </c>
      <c r="C26" s="11" t="s">
        <v>1</v>
      </c>
      <c r="D26" s="26" t="s">
        <v>2</v>
      </c>
      <c r="E26" s="11" t="s">
        <v>1</v>
      </c>
      <c r="F26" s="26" t="s">
        <v>2</v>
      </c>
      <c r="G26" s="1"/>
      <c r="H26" s="1"/>
      <c r="I26" s="1"/>
      <c r="J26" s="1"/>
      <c r="K26" s="1"/>
      <c r="L26" s="1"/>
    </row>
    <row r="27" spans="1:12" ht="14.25">
      <c r="A27" s="12" t="s">
        <v>57</v>
      </c>
      <c r="B27" s="27">
        <v>100</v>
      </c>
      <c r="C27" s="28">
        <f>B27</f>
        <v>100</v>
      </c>
      <c r="D27" s="29">
        <f>B27</f>
        <v>100</v>
      </c>
      <c r="E27" s="28">
        <f>B27</f>
        <v>100</v>
      </c>
      <c r="F27" s="29">
        <f>B27</f>
        <v>100</v>
      </c>
      <c r="G27" s="1"/>
      <c r="H27" s="1"/>
      <c r="I27" s="1"/>
      <c r="J27" s="1"/>
      <c r="K27" s="1"/>
      <c r="L27" s="1"/>
    </row>
    <row r="28" spans="1:12" ht="14.25">
      <c r="A28" s="12" t="s">
        <v>25</v>
      </c>
      <c r="B28" s="27">
        <v>5</v>
      </c>
      <c r="C28" s="30">
        <v>10</v>
      </c>
      <c r="D28" s="31">
        <v>20</v>
      </c>
      <c r="E28" s="32">
        <v>10</v>
      </c>
      <c r="F28" s="31">
        <v>20</v>
      </c>
      <c r="G28" s="1"/>
      <c r="H28" s="1"/>
      <c r="I28" s="1"/>
      <c r="J28" s="1"/>
      <c r="K28" s="1"/>
      <c r="L28" s="1"/>
    </row>
    <row r="29" spans="1:12" ht="14.25">
      <c r="A29" s="12" t="s">
        <v>26</v>
      </c>
      <c r="B29" s="33">
        <v>50000</v>
      </c>
      <c r="C29" s="34">
        <f>B29</f>
        <v>50000</v>
      </c>
      <c r="D29" s="35">
        <f>B29</f>
        <v>50000</v>
      </c>
      <c r="E29" s="34">
        <f>B29</f>
        <v>50000</v>
      </c>
      <c r="F29" s="35">
        <f>B29</f>
        <v>50000</v>
      </c>
      <c r="G29" s="1"/>
      <c r="H29" s="1"/>
      <c r="I29" s="1"/>
      <c r="J29" s="1"/>
      <c r="K29" s="1"/>
      <c r="L29" s="1"/>
    </row>
    <row r="30" spans="1:12" ht="14.25">
      <c r="A30" s="12" t="s">
        <v>27</v>
      </c>
      <c r="B30" s="27">
        <v>1</v>
      </c>
      <c r="C30" s="36">
        <v>2</v>
      </c>
      <c r="D30" s="31">
        <v>2.5</v>
      </c>
      <c r="E30" s="37">
        <v>2</v>
      </c>
      <c r="F30" s="38">
        <v>2.5</v>
      </c>
      <c r="G30" s="14" t="s">
        <v>28</v>
      </c>
      <c r="H30" s="1"/>
      <c r="I30" s="1"/>
      <c r="J30" s="1"/>
      <c r="K30" s="1"/>
      <c r="L30" s="1"/>
    </row>
    <row r="31" spans="1:12" ht="14.25">
      <c r="A31" s="12" t="s">
        <v>29</v>
      </c>
      <c r="B31" s="27"/>
      <c r="C31" s="36"/>
      <c r="D31" s="31"/>
      <c r="E31" s="39">
        <f>E30/5*E28</f>
        <v>4</v>
      </c>
      <c r="F31" s="40">
        <f>F30/5*F28</f>
        <v>10</v>
      </c>
      <c r="G31" s="14" t="s">
        <v>30</v>
      </c>
      <c r="H31" s="1"/>
      <c r="I31" s="1"/>
      <c r="J31" s="1"/>
      <c r="K31" s="1"/>
      <c r="L31" s="1"/>
    </row>
    <row r="32" spans="1:12" ht="14.25">
      <c r="A32" s="12" t="s">
        <v>31</v>
      </c>
      <c r="B32" s="33"/>
      <c r="C32" s="30"/>
      <c r="D32" s="41"/>
      <c r="E32" s="42">
        <v>4000</v>
      </c>
      <c r="F32" s="35">
        <f>E32</f>
        <v>4000</v>
      </c>
      <c r="G32" s="14" t="s">
        <v>32</v>
      </c>
      <c r="H32" s="1"/>
      <c r="I32" s="1"/>
      <c r="J32" s="1"/>
      <c r="K32" s="1"/>
      <c r="L32" s="1"/>
    </row>
    <row r="33" spans="1:12" ht="14.25">
      <c r="A33" s="12" t="s">
        <v>33</v>
      </c>
      <c r="B33" s="33">
        <v>0</v>
      </c>
      <c r="C33" s="42">
        <v>0</v>
      </c>
      <c r="D33" s="43">
        <v>0</v>
      </c>
      <c r="E33" s="42">
        <v>0</v>
      </c>
      <c r="F33" s="35">
        <f>E33</f>
        <v>0</v>
      </c>
      <c r="G33" s="14" t="s">
        <v>34</v>
      </c>
      <c r="H33" s="1"/>
      <c r="I33" s="1"/>
      <c r="J33" s="1"/>
      <c r="K33" s="1"/>
      <c r="L33" s="1"/>
    </row>
    <row r="34" spans="1:12" ht="14.25">
      <c r="A34" s="20" t="s">
        <v>35</v>
      </c>
      <c r="B34" s="44"/>
      <c r="C34" s="45">
        <f>B34</f>
        <v>0</v>
      </c>
      <c r="D34" s="46">
        <f>B34</f>
        <v>0</v>
      </c>
      <c r="E34" s="45">
        <f>B34</f>
        <v>0</v>
      </c>
      <c r="F34" s="46">
        <f>B34</f>
        <v>0</v>
      </c>
      <c r="G34" s="23" t="s">
        <v>36</v>
      </c>
      <c r="H34" s="24"/>
      <c r="I34" s="1"/>
      <c r="J34" s="1"/>
      <c r="K34" s="1"/>
      <c r="L34" s="1"/>
    </row>
    <row r="35" spans="1:12" ht="14.25">
      <c r="A35" s="1"/>
      <c r="B35" s="1"/>
      <c r="C35" s="1"/>
      <c r="D35" s="1"/>
      <c r="E35" s="1"/>
      <c r="F35" s="1"/>
      <c r="G35" s="14"/>
      <c r="H35" s="1"/>
      <c r="I35" s="1"/>
      <c r="J35" s="1"/>
      <c r="K35" s="1"/>
      <c r="L35" s="1"/>
    </row>
    <row r="36" spans="1:12" ht="14.25">
      <c r="A36" s="12" t="s">
        <v>3</v>
      </c>
      <c r="B36" s="33"/>
      <c r="C36" s="18">
        <f>(C27*10%)*(C29*C14)</f>
        <v>183333.33333333337</v>
      </c>
      <c r="D36" s="47">
        <f>(D27*10%)*(D29*D14)</f>
        <v>183333.33333333337</v>
      </c>
      <c r="E36" s="18">
        <f>(E27*10%)*(E29*C14)</f>
        <v>183333.33333333337</v>
      </c>
      <c r="F36" s="47">
        <f>(F27*10%)*(F29*D14)</f>
        <v>183333.33333333337</v>
      </c>
      <c r="G36" s="14" t="s">
        <v>37</v>
      </c>
      <c r="H36" s="1"/>
      <c r="I36" s="1"/>
      <c r="J36" s="1"/>
      <c r="K36" s="1"/>
      <c r="L36" s="1"/>
    </row>
    <row r="37" spans="1:12" ht="14.25">
      <c r="A37" s="12" t="s">
        <v>7</v>
      </c>
      <c r="B37" s="47">
        <f>B28*C16*B29</f>
        <v>37500</v>
      </c>
      <c r="C37" s="18">
        <f>C28*C16*C29</f>
        <v>75000</v>
      </c>
      <c r="D37" s="47">
        <f>D28*D16*D29</f>
        <v>200000</v>
      </c>
      <c r="E37" s="18">
        <f>E28*C16*E29</f>
        <v>75000</v>
      </c>
      <c r="F37" s="47">
        <f>F28*D16*F29</f>
        <v>200000</v>
      </c>
      <c r="G37" s="14" t="s">
        <v>38</v>
      </c>
      <c r="H37" s="1"/>
      <c r="I37" s="1"/>
      <c r="J37" s="1"/>
      <c r="K37" s="1"/>
      <c r="L37" s="1"/>
    </row>
    <row r="38" spans="1:12" ht="14.25">
      <c r="A38" s="12" t="s">
        <v>5</v>
      </c>
      <c r="B38" s="33"/>
      <c r="C38" s="18">
        <f>C27*C15*C29</f>
        <v>0</v>
      </c>
      <c r="D38" s="47">
        <f>D27*D15*D29</f>
        <v>200000</v>
      </c>
      <c r="E38" s="18">
        <f>E27*C15*E29</f>
        <v>0</v>
      </c>
      <c r="F38" s="47">
        <f>F27*D15*F29</f>
        <v>200000</v>
      </c>
      <c r="G38" s="14" t="s">
        <v>39</v>
      </c>
      <c r="H38" s="1"/>
      <c r="I38" s="1"/>
      <c r="J38" s="1"/>
      <c r="K38" s="1"/>
      <c r="L38" s="1"/>
    </row>
    <row r="39" spans="1:12" ht="14.25">
      <c r="A39" s="12" t="s">
        <v>9</v>
      </c>
      <c r="B39" s="33"/>
      <c r="C39" s="18">
        <f>C17*C28</f>
        <v>30000</v>
      </c>
      <c r="D39" s="47">
        <f>D17*D28</f>
        <v>60000</v>
      </c>
      <c r="E39" s="18">
        <f>C17*E28</f>
        <v>30000</v>
      </c>
      <c r="F39" s="47">
        <f>D17*F28</f>
        <v>60000</v>
      </c>
      <c r="G39" s="14" t="s">
        <v>40</v>
      </c>
      <c r="H39" s="1"/>
      <c r="I39" s="1"/>
      <c r="J39" s="1"/>
      <c r="K39" s="1"/>
      <c r="L39" s="1"/>
    </row>
    <row r="40" spans="1:12" ht="14.25">
      <c r="A40" s="12" t="s">
        <v>11</v>
      </c>
      <c r="B40" s="33"/>
      <c r="C40" s="48"/>
      <c r="D40" s="49"/>
      <c r="E40" s="18">
        <f>E31*C18</f>
        <v>20000</v>
      </c>
      <c r="F40" s="47">
        <f>F31*D18</f>
        <v>0</v>
      </c>
      <c r="G40" s="14" t="s">
        <v>41</v>
      </c>
      <c r="H40" s="1"/>
      <c r="I40" s="1"/>
      <c r="J40" s="1"/>
      <c r="K40" s="1"/>
      <c r="L40" s="1"/>
    </row>
    <row r="41" spans="1:12" ht="14.25">
      <c r="A41" s="12" t="s">
        <v>31</v>
      </c>
      <c r="B41" s="33"/>
      <c r="C41" s="48"/>
      <c r="D41" s="49"/>
      <c r="E41" s="18">
        <f>E32*E31</f>
        <v>16000</v>
      </c>
      <c r="F41" s="47">
        <f>F32*F31</f>
        <v>40000</v>
      </c>
      <c r="G41" s="14" t="s">
        <v>42</v>
      </c>
      <c r="H41" s="1"/>
      <c r="I41" s="1"/>
      <c r="J41" s="1"/>
      <c r="K41" s="1"/>
      <c r="L41" s="1"/>
    </row>
    <row r="42" spans="1:12" ht="14.25">
      <c r="A42" s="50" t="s">
        <v>43</v>
      </c>
      <c r="B42" s="51">
        <f>SUM(B36:B41)</f>
        <v>37500</v>
      </c>
      <c r="C42" s="52">
        <f>SUM(C36:C41)</f>
        <v>288333.3333333334</v>
      </c>
      <c r="D42" s="51">
        <f>SUM(D36:D41)</f>
        <v>643333.3333333334</v>
      </c>
      <c r="E42" s="52">
        <f>SUM(E36:E41)</f>
        <v>324333.3333333334</v>
      </c>
      <c r="F42" s="51">
        <f>SUM(F36:F41)</f>
        <v>683333.3333333334</v>
      </c>
      <c r="G42" s="23"/>
      <c r="H42" s="24"/>
      <c r="I42" s="1"/>
      <c r="J42" s="1"/>
      <c r="K42" s="1"/>
      <c r="L42" s="1"/>
    </row>
    <row r="43" spans="1:12" ht="14.25">
      <c r="A43" s="1"/>
      <c r="B43" s="19"/>
      <c r="C43" s="19"/>
      <c r="D43" s="19"/>
      <c r="E43" s="19"/>
      <c r="F43" s="19"/>
      <c r="G43" s="14"/>
      <c r="H43" s="1"/>
      <c r="I43" s="1"/>
      <c r="J43" s="1"/>
      <c r="K43" s="1"/>
      <c r="L43" s="1"/>
    </row>
    <row r="44" spans="1:12" ht="14.25">
      <c r="A44" s="12" t="s">
        <v>54</v>
      </c>
      <c r="B44" s="33"/>
      <c r="C44" s="53">
        <f>C19*(C27-C28)*C29</f>
        <v>225000</v>
      </c>
      <c r="D44" s="47">
        <f>D19*(D27-D28)*D29</f>
        <v>120000</v>
      </c>
      <c r="E44" s="53">
        <f>C19*(E27-E28)*E29</f>
        <v>225000</v>
      </c>
      <c r="F44" s="47">
        <f>D19*(F27-F28)*F29</f>
        <v>120000</v>
      </c>
      <c r="G44" s="14" t="s">
        <v>44</v>
      </c>
      <c r="H44" s="1"/>
      <c r="I44" s="1"/>
      <c r="J44" s="1"/>
      <c r="K44" s="1"/>
      <c r="L44" s="1"/>
    </row>
    <row r="45" spans="1:12" ht="14.25">
      <c r="A45" s="12" t="s">
        <v>14</v>
      </c>
      <c r="B45" s="47">
        <f>B28*C20</f>
        <v>25000</v>
      </c>
      <c r="C45" s="53">
        <f>C28*C20</f>
        <v>50000</v>
      </c>
      <c r="D45" s="47">
        <f>D28*D20</f>
        <v>0</v>
      </c>
      <c r="E45" s="53">
        <f>E28*C20</f>
        <v>50000</v>
      </c>
      <c r="F45" s="47">
        <f>F28*D20</f>
        <v>0</v>
      </c>
      <c r="G45" s="14" t="s">
        <v>45</v>
      </c>
      <c r="H45" s="1"/>
      <c r="I45" s="1"/>
      <c r="J45" s="1"/>
      <c r="K45" s="1"/>
      <c r="L45" s="1"/>
    </row>
    <row r="46" spans="1:12" ht="14.25">
      <c r="A46" s="12" t="s">
        <v>16</v>
      </c>
      <c r="B46" s="47">
        <f>B28*C21*B34</f>
        <v>0</v>
      </c>
      <c r="C46" s="53">
        <f>C28*C21*C34</f>
        <v>0</v>
      </c>
      <c r="D46" s="47">
        <f>D28*D21*D34</f>
        <v>0</v>
      </c>
      <c r="E46" s="53">
        <f>E28*C21*E34</f>
        <v>0</v>
      </c>
      <c r="F46" s="47">
        <f>F28*D21*F34</f>
        <v>0</v>
      </c>
      <c r="G46" s="14" t="s">
        <v>46</v>
      </c>
      <c r="H46" s="1"/>
      <c r="I46" s="1"/>
      <c r="J46" s="1"/>
      <c r="K46" s="1"/>
      <c r="L46" s="1"/>
    </row>
    <row r="47" spans="1:12" ht="14.25">
      <c r="A47" s="12" t="s">
        <v>47</v>
      </c>
      <c r="B47" s="47"/>
      <c r="C47" s="53"/>
      <c r="D47" s="47"/>
      <c r="E47" s="53">
        <f>E31*E33</f>
        <v>0</v>
      </c>
      <c r="F47" s="47">
        <f>F31*F33</f>
        <v>0</v>
      </c>
      <c r="G47" s="14" t="s">
        <v>48</v>
      </c>
      <c r="H47" s="1"/>
      <c r="I47" s="1"/>
      <c r="J47" s="1"/>
      <c r="K47" s="1"/>
      <c r="L47" s="1"/>
    </row>
    <row r="48" spans="1:12" ht="14.25">
      <c r="A48" s="12" t="s">
        <v>20</v>
      </c>
      <c r="B48" s="33"/>
      <c r="C48" s="53">
        <f>C23</f>
        <v>6000</v>
      </c>
      <c r="D48" s="47">
        <f>D23</f>
        <v>2000</v>
      </c>
      <c r="E48" s="53">
        <f>C23</f>
        <v>6000</v>
      </c>
      <c r="F48" s="47">
        <f>D23</f>
        <v>2000</v>
      </c>
      <c r="G48" s="14" t="s">
        <v>49</v>
      </c>
      <c r="H48" s="1"/>
      <c r="I48" s="1"/>
      <c r="J48" s="1"/>
      <c r="K48" s="1"/>
      <c r="L48" s="1"/>
    </row>
    <row r="49" spans="1:12" ht="14.25">
      <c r="A49" s="12" t="s">
        <v>18</v>
      </c>
      <c r="B49" s="47">
        <f>SUM(B44:B48)*C22</f>
        <v>5000</v>
      </c>
      <c r="C49" s="53">
        <f>SUM(C44:C48)*C22</f>
        <v>56200</v>
      </c>
      <c r="D49" s="47">
        <f>SUM(D44:D48)*D22</f>
        <v>0</v>
      </c>
      <c r="E49" s="53">
        <f>SUM(E44:E48)*C22</f>
        <v>56200</v>
      </c>
      <c r="F49" s="47">
        <f>SUM(F44:F48)*D22</f>
        <v>0</v>
      </c>
      <c r="G49" s="14" t="s">
        <v>63</v>
      </c>
      <c r="H49" s="1"/>
      <c r="I49" s="1"/>
      <c r="J49" s="1"/>
      <c r="K49" s="1"/>
      <c r="L49" s="1"/>
    </row>
    <row r="50" spans="1:12" ht="14.25">
      <c r="A50" s="50" t="s">
        <v>50</v>
      </c>
      <c r="B50" s="51">
        <f>SUM(B44:B49)</f>
        <v>30000</v>
      </c>
      <c r="C50" s="52">
        <f>SUM(C44:C49)</f>
        <v>337200</v>
      </c>
      <c r="D50" s="51">
        <f>SUM(D44:D49)</f>
        <v>122000</v>
      </c>
      <c r="E50" s="52">
        <f>SUM(E44:E49)</f>
        <v>337200</v>
      </c>
      <c r="F50" s="51">
        <f>SUM(F44:F49)</f>
        <v>122000</v>
      </c>
      <c r="G50" s="50"/>
      <c r="H50" s="50"/>
      <c r="I50" s="1"/>
      <c r="J50" s="1"/>
      <c r="K50" s="1"/>
      <c r="L50" s="1"/>
    </row>
    <row r="51" spans="1:12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4.25">
      <c r="A52" s="50" t="s">
        <v>51</v>
      </c>
      <c r="B52" s="51">
        <f>B42-B50</f>
        <v>7500</v>
      </c>
      <c r="C52" s="52">
        <f>C42-C50</f>
        <v>-48866.66666666663</v>
      </c>
      <c r="D52" s="51">
        <f>D42-D50</f>
        <v>521333.3333333334</v>
      </c>
      <c r="E52" s="52">
        <f>E42-E50</f>
        <v>-12866.666666666628</v>
      </c>
      <c r="F52" s="51">
        <f>F42-F50</f>
        <v>561333.3333333334</v>
      </c>
      <c r="G52" s="50"/>
      <c r="H52" s="50"/>
      <c r="I52" s="1"/>
      <c r="J52" s="1"/>
      <c r="K52" s="1"/>
      <c r="L52" s="1"/>
    </row>
    <row r="53" spans="1:12" s="54" customFormat="1" ht="14.25">
      <c r="A53" s="12" t="s">
        <v>52</v>
      </c>
      <c r="B53" s="47">
        <f>B52/B28</f>
        <v>1500</v>
      </c>
      <c r="C53" s="18">
        <f>C52/C28</f>
        <v>-4886.666666666662</v>
      </c>
      <c r="D53" s="47">
        <f>D52/D28</f>
        <v>26066.666666666668</v>
      </c>
      <c r="E53" s="18">
        <f>E52/E28</f>
        <v>-1286.6666666666629</v>
      </c>
      <c r="F53" s="47">
        <f>F52/F28</f>
        <v>28066.666666666668</v>
      </c>
      <c r="G53" s="1" t="s">
        <v>53</v>
      </c>
      <c r="H53" s="1"/>
      <c r="I53" s="1"/>
      <c r="J53" s="1"/>
      <c r="K53" s="1"/>
      <c r="L53" s="1"/>
    </row>
    <row r="54" spans="1:12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s="54" customFormat="1" ht="14.25">
      <c r="A56" s="1" t="s">
        <v>62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</sheetData>
  <sheetProtection/>
  <mergeCells count="4">
    <mergeCell ref="B8:K8"/>
    <mergeCell ref="B10:K10"/>
    <mergeCell ref="B11:K11"/>
    <mergeCell ref="B9:H9"/>
  </mergeCells>
  <printOptions/>
  <pageMargins left="0.7480314960629921" right="0.7480314960629921" top="0.56" bottom="0.68" header="0.34" footer="0.39"/>
  <pageSetup fitToHeight="1" fitToWidth="1" horizontalDpi="300" verticalDpi="300" orientation="portrait" paperSize="9" scale="74" r:id="rId2"/>
  <headerFooter alignWithMargins="0">
    <oddFooter>&amp;Lwww.teleworkaustralia.net.au&amp;C&amp;D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Bevis England</dc:creator>
  <cp:keywords/>
  <dc:description/>
  <cp:lastModifiedBy>Riverside</cp:lastModifiedBy>
  <cp:lastPrinted>2007-06-01T04:55:53Z</cp:lastPrinted>
  <dcterms:created xsi:type="dcterms:W3CDTF">1997-09-03T20:59:21Z</dcterms:created>
  <dcterms:modified xsi:type="dcterms:W3CDTF">2021-05-06T10:21:08Z</dcterms:modified>
  <cp:category/>
  <cp:version/>
  <cp:contentType/>
  <cp:contentStatus/>
</cp:coreProperties>
</file>